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<sst xmlns="http://schemas.openxmlformats.org/spreadsheetml/2006/main" count="49" uniqueCount="36">
  <si>
    <t>RENTAL ARBITRAGE CALCULATOR</t>
  </si>
  <si>
    <t>Instructions: Only fill in yellow boxes, use key for additional info</t>
  </si>
  <si>
    <t>Costs</t>
  </si>
  <si>
    <t>Income</t>
  </si>
  <si>
    <t>Property Startup Costs</t>
  </si>
  <si>
    <t>Revenue Forcast</t>
  </si>
  <si>
    <t>Security Deposit</t>
  </si>
  <si>
    <t>($)</t>
  </si>
  <si>
    <t>Average Nightly Rate</t>
  </si>
  <si>
    <t>First and Last Month's Rent (if applies)</t>
  </si>
  <si>
    <t>Estimated Occupancy Rate</t>
  </si>
  <si>
    <t>(%)</t>
  </si>
  <si>
    <t>Application Fees</t>
  </si>
  <si>
    <t>Estimated Occupancy (days)</t>
  </si>
  <si>
    <t>Furnishing Cost</t>
  </si>
  <si>
    <t>Monthly Rental Revenue</t>
  </si>
  <si>
    <t>Total Investment</t>
  </si>
  <si>
    <t>Annual Rental Revenue</t>
  </si>
  <si>
    <t>Monthly Operating Expenses</t>
  </si>
  <si>
    <t>Cashflow</t>
  </si>
  <si>
    <t>Monthly Rent</t>
  </si>
  <si>
    <t>Monthly Cashflow</t>
  </si>
  <si>
    <t>Utilities</t>
  </si>
  <si>
    <t>Annual Cashflow</t>
  </si>
  <si>
    <t>Wifi/Cable</t>
  </si>
  <si>
    <t>Repairs</t>
  </si>
  <si>
    <t>ROI</t>
  </si>
  <si>
    <t>Laundry</t>
  </si>
  <si>
    <t>Annual ROI</t>
  </si>
  <si>
    <t>Parking</t>
  </si>
  <si>
    <t>Insurance</t>
  </si>
  <si>
    <t>Hospitable (25/month)</t>
  </si>
  <si>
    <t>PriceLabs ($20/month)</t>
  </si>
  <si>
    <t>Total Monthly Expenses</t>
  </si>
  <si>
    <t>Key</t>
  </si>
  <si>
    <t>Furnishing (per bedroom)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</si>
</sst>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"/>
    <numFmt numFmtId="165" formatCode="_(&quot;$&quot;* #,##0.00_);_(&quot;$&quot;* \(#,##0.00\);_(&quot;$&quot;* &quot;-&quot;??_);_(@_)"/>
  </numFmts>
  <fonts count="7">
    <font>
      <sz val="10.0"/>
      <color rgb="FF000000"/>
      <name val="Arial"/>
      <scheme val="minor"/>
    </font>
    <font>
      <b/>
      <color rgb="FFFFFFFF"/>
      <name val="Arial"/>
      <scheme val="minor"/>
    </font>
    <font>
      <b/>
      <color theme="1"/>
      <name val="Arial"/>
      <scheme val="minor"/>
    </font>
    <font/>
    <font>
      <b/>
      <color theme="1"/>
      <name val="Arial"/>
    </font>
    <font>
      <color theme="1"/>
      <name val="Arial"/>
    </font>
    <font>
      <color theme="1"/>
      <name val="Arial"/>
      <scheme val="minor"/>
    </font>
  </fonts>
  <fills count="10">
    <fill>
      <patternFill patternType="none"/>
    </fill>
    <fill>
      <patternFill patternType="lightGray"/>
    </fill>
    <fill>
      <patternFill patternType="solid">
        <fgColor rgb="FFC27BA0"/>
        <bgColor rgb="FFC27BA0"/>
      </patternFill>
    </fill>
    <fill>
      <patternFill patternType="solid">
        <fgColor rgb="FF9FC5E8"/>
        <bgColor rgb="FF9FC5E8"/>
      </patternFill>
    </fill>
    <fill>
      <patternFill patternType="solid">
        <fgColor rgb="FFD5A6BD"/>
        <bgColor rgb="FFD5A6BD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  <fill>
      <patternFill patternType="solid">
        <fgColor rgb="FFCCCCCC"/>
        <bgColor rgb="FFCCCCCC"/>
      </patternFill>
    </fill>
  </fills>
  <borders count="10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0" fillId="3" fontId="2" numFmtId="0" xfId="0" applyAlignment="1" applyFill="1" applyFont="1">
      <alignment horizontal="center" readingOrder="0"/>
    </xf>
    <xf borderId="1" fillId="4" fontId="2" numFmtId="0" xfId="0" applyAlignment="1" applyBorder="1" applyFill="1" applyFont="1">
      <alignment horizontal="center" readingOrder="0"/>
    </xf>
    <xf borderId="2" fillId="0" fontId="3" numFmtId="0" xfId="0" applyBorder="1" applyFont="1"/>
    <xf borderId="3" fillId="0" fontId="3" numFmtId="0" xfId="0" applyBorder="1" applyFont="1"/>
    <xf borderId="4" fillId="3" fontId="4" numFmtId="0" xfId="0" applyAlignment="1" applyBorder="1" applyFont="1">
      <alignment horizontal="center" readingOrder="0"/>
    </xf>
    <xf borderId="5" fillId="0" fontId="3" numFmtId="0" xfId="0" applyBorder="1" applyFont="1"/>
    <xf borderId="4" fillId="5" fontId="2" numFmtId="0" xfId="0" applyAlignment="1" applyBorder="1" applyFill="1" applyFont="1">
      <alignment horizontal="center" readingOrder="0"/>
    </xf>
    <xf borderId="4" fillId="0" fontId="5" numFmtId="0" xfId="0" applyAlignment="1" applyBorder="1" applyFont="1">
      <alignment readingOrder="0"/>
    </xf>
    <xf borderId="0" fillId="0" fontId="5" numFmtId="0" xfId="0" applyAlignment="1" applyFont="1">
      <alignment horizontal="center" readingOrder="0"/>
    </xf>
    <xf borderId="6" fillId="6" fontId="5" numFmtId="164" xfId="0" applyAlignment="1" applyBorder="1" applyFill="1" applyFont="1" applyNumberFormat="1">
      <alignment readingOrder="0"/>
    </xf>
    <xf borderId="4" fillId="0" fontId="6" numFmtId="0" xfId="0" applyAlignment="1" applyBorder="1" applyFont="1">
      <alignment readingOrder="0"/>
    </xf>
    <xf borderId="0" fillId="0" fontId="6" numFmtId="0" xfId="0" applyAlignment="1" applyFont="1">
      <alignment horizontal="center" readingOrder="0"/>
    </xf>
    <xf borderId="6" fillId="6" fontId="6" numFmtId="164" xfId="0" applyAlignment="1" applyBorder="1" applyFont="1" applyNumberFormat="1">
      <alignment readingOrder="0"/>
    </xf>
    <xf borderId="4" fillId="7" fontId="5" numFmtId="0" xfId="0" applyAlignment="1" applyBorder="1" applyFill="1" applyFont="1">
      <alignment readingOrder="0"/>
    </xf>
    <xf borderId="0" fillId="7" fontId="5" numFmtId="0" xfId="0" applyAlignment="1" applyFont="1">
      <alignment horizontal="center" readingOrder="0"/>
    </xf>
    <xf borderId="4" fillId="7" fontId="6" numFmtId="0" xfId="0" applyAlignment="1" applyBorder="1" applyFont="1">
      <alignment readingOrder="0"/>
    </xf>
    <xf borderId="0" fillId="7" fontId="6" numFmtId="0" xfId="0" applyFont="1"/>
    <xf borderId="0" fillId="7" fontId="6" numFmtId="0" xfId="0" applyAlignment="1" applyFont="1">
      <alignment horizontal="center" readingOrder="0"/>
    </xf>
    <xf borderId="6" fillId="6" fontId="6" numFmtId="9" xfId="0" applyAlignment="1" applyBorder="1" applyFont="1" applyNumberFormat="1">
      <alignment readingOrder="0"/>
    </xf>
    <xf borderId="4" fillId="8" fontId="6" numFmtId="0" xfId="0" applyAlignment="1" applyBorder="1" applyFill="1" applyFont="1">
      <alignment readingOrder="0"/>
    </xf>
    <xf borderId="0" fillId="8" fontId="6" numFmtId="0" xfId="0" applyFont="1"/>
    <xf borderId="0" fillId="8" fontId="6" numFmtId="0" xfId="0" applyAlignment="1" applyFont="1">
      <alignment horizontal="center" readingOrder="0"/>
    </xf>
    <xf borderId="5" fillId="8" fontId="6" numFmtId="1" xfId="0" applyBorder="1" applyFont="1" applyNumberFormat="1"/>
    <xf borderId="6" fillId="6" fontId="5" numFmtId="164" xfId="0" applyBorder="1" applyFont="1" applyNumberFormat="1"/>
    <xf borderId="0" fillId="7" fontId="6" numFmtId="0" xfId="0" applyAlignment="1" applyFont="1">
      <alignment horizontal="center"/>
    </xf>
    <xf borderId="5" fillId="7" fontId="2" numFmtId="165" xfId="0" applyBorder="1" applyFont="1" applyNumberFormat="1"/>
    <xf borderId="7" fillId="0" fontId="4" numFmtId="0" xfId="0" applyAlignment="1" applyBorder="1" applyFont="1">
      <alignment readingOrder="0"/>
    </xf>
    <xf borderId="8" fillId="0" fontId="3" numFmtId="0" xfId="0" applyBorder="1" applyFont="1"/>
    <xf borderId="8" fillId="0" fontId="5" numFmtId="0" xfId="0" applyAlignment="1" applyBorder="1" applyFont="1">
      <alignment horizontal="center" readingOrder="0"/>
    </xf>
    <xf borderId="9" fillId="0" fontId="4" numFmtId="165" xfId="0" applyBorder="1" applyFont="1" applyNumberFormat="1"/>
    <xf borderId="7" fillId="0" fontId="6" numFmtId="0" xfId="0" applyAlignment="1" applyBorder="1" applyFont="1">
      <alignment readingOrder="0"/>
    </xf>
    <xf borderId="8" fillId="0" fontId="6" numFmtId="0" xfId="0" applyBorder="1" applyFont="1"/>
    <xf borderId="8" fillId="0" fontId="6" numFmtId="0" xfId="0" applyAlignment="1" applyBorder="1" applyFont="1">
      <alignment horizontal="center"/>
    </xf>
    <xf borderId="9" fillId="0" fontId="2" numFmtId="165" xfId="0" applyBorder="1" applyFont="1" applyNumberFormat="1"/>
    <xf borderId="0" fillId="0" fontId="5" numFmtId="0" xfId="0" applyFont="1"/>
    <xf borderId="1" fillId="5" fontId="4" numFmtId="0" xfId="0" applyAlignment="1" applyBorder="1" applyFont="1">
      <alignment horizontal="center" readingOrder="0"/>
    </xf>
    <xf borderId="1" fillId="3" fontId="2" numFmtId="0" xfId="0" applyAlignment="1" applyBorder="1" applyFont="1">
      <alignment horizontal="center" readingOrder="0"/>
    </xf>
    <xf borderId="5" fillId="0" fontId="2" numFmtId="165" xfId="0" applyBorder="1" applyFont="1" applyNumberFormat="1"/>
    <xf borderId="7" fillId="0" fontId="2" numFmtId="0" xfId="0" applyAlignment="1" applyBorder="1" applyFont="1">
      <alignment readingOrder="0"/>
    </xf>
    <xf borderId="8" fillId="0" fontId="2" numFmtId="0" xfId="0" applyBorder="1" applyFont="1"/>
    <xf borderId="9" fillId="0" fontId="2" numFmtId="10" xfId="0" applyBorder="1" applyFont="1" applyNumberFormat="1"/>
    <xf borderId="8" fillId="0" fontId="5" numFmtId="0" xfId="0" applyAlignment="1" applyBorder="1" applyFont="1">
      <alignment horizontal="center"/>
    </xf>
    <xf borderId="0" fillId="0" fontId="5" numFmtId="0" xfId="0" applyAlignment="1" applyFont="1">
      <alignment readingOrder="0"/>
    </xf>
    <xf borderId="1" fillId="9" fontId="4" numFmtId="0" xfId="0" applyAlignment="1" applyBorder="1" applyFill="1" applyFont="1">
      <alignment readingOrder="0"/>
    </xf>
    <xf borderId="7" fillId="0" fontId="5" numFmtId="0" xfId="0" applyAlignment="1" applyBorder="1" applyFont="1">
      <alignment readingOrder="0"/>
    </xf>
    <xf borderId="8" fillId="0" fontId="5" numFmtId="0" xfId="0" applyBorder="1" applyFont="1"/>
    <xf borderId="9" fillId="0" fontId="5" numFmtId="164" xfId="0" applyAlignment="1" applyBorder="1" applyFont="1" applyNumberForma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A9999"/>
          <bgColor rgb="FFEA9999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2" max="2" width="29.5"/>
    <col customWidth="1" min="4" max="4" width="3.0"/>
    <col customWidth="1" min="10" max="10" width="3.63"/>
  </cols>
  <sheetData>
    <row r="1">
      <c r="A1" s="1" t="s">
        <v>0</v>
      </c>
    </row>
    <row r="2">
      <c r="A2" s="2" t="s">
        <v>1</v>
      </c>
    </row>
    <row r="4">
      <c r="B4" s="3" t="s">
        <v>2</v>
      </c>
      <c r="C4" s="4"/>
      <c r="D4" s="4"/>
      <c r="E4" s="5"/>
      <c r="H4" s="3" t="s">
        <v>3</v>
      </c>
      <c r="I4" s="4"/>
      <c r="J4" s="4"/>
      <c r="K4" s="5"/>
    </row>
    <row r="5">
      <c r="B5" s="6" t="s">
        <v>4</v>
      </c>
      <c r="E5" s="7"/>
      <c r="H5" s="8" t="s">
        <v>5</v>
      </c>
      <c r="K5" s="7"/>
    </row>
    <row r="6">
      <c r="B6" s="9" t="s">
        <v>6</v>
      </c>
      <c r="D6" s="10" t="s">
        <v>7</v>
      </c>
      <c r="E6" s="11">
        <v>2600.0</v>
      </c>
      <c r="H6" s="12" t="s">
        <v>8</v>
      </c>
      <c r="J6" s="13" t="s">
        <v>7</v>
      </c>
      <c r="K6" s="14">
        <v>250.0</v>
      </c>
    </row>
    <row r="7">
      <c r="B7" s="15" t="s">
        <v>9</v>
      </c>
      <c r="D7" s="16" t="s">
        <v>7</v>
      </c>
      <c r="E7" s="11">
        <v>0.0</v>
      </c>
      <c r="H7" s="17" t="s">
        <v>10</v>
      </c>
      <c r="I7" s="18"/>
      <c r="J7" s="19" t="s">
        <v>11</v>
      </c>
      <c r="K7" s="20">
        <v>0.56</v>
      </c>
    </row>
    <row r="8">
      <c r="B8" s="9" t="s">
        <v>12</v>
      </c>
      <c r="D8" s="10" t="s">
        <v>7</v>
      </c>
      <c r="E8" s="11">
        <v>0.0</v>
      </c>
      <c r="H8" s="21" t="s">
        <v>13</v>
      </c>
      <c r="I8" s="22"/>
      <c r="J8" s="23"/>
      <c r="K8" s="24">
        <f>30.4*K7</f>
        <v>17.024</v>
      </c>
    </row>
    <row r="9">
      <c r="B9" s="15" t="s">
        <v>14</v>
      </c>
      <c r="D9" s="16" t="s">
        <v>7</v>
      </c>
      <c r="E9" s="25">
        <f>1800*2</f>
        <v>3600</v>
      </c>
      <c r="H9" s="17" t="s">
        <v>15</v>
      </c>
      <c r="I9" s="18"/>
      <c r="J9" s="26"/>
      <c r="K9" s="27">
        <f>(K6*K8)</f>
        <v>4256</v>
      </c>
    </row>
    <row r="10">
      <c r="B10" s="28" t="s">
        <v>16</v>
      </c>
      <c r="C10" s="29"/>
      <c r="D10" s="30"/>
      <c r="E10" s="31">
        <f>sum(E6:E9)</f>
        <v>6200</v>
      </c>
      <c r="H10" s="32" t="s">
        <v>17</v>
      </c>
      <c r="I10" s="33"/>
      <c r="J10" s="34"/>
      <c r="K10" s="35">
        <f>K9*12</f>
        <v>51072</v>
      </c>
    </row>
    <row r="11">
      <c r="B11" s="36"/>
      <c r="C11" s="36"/>
      <c r="D11" s="36"/>
      <c r="E11" s="36"/>
    </row>
    <row r="12">
      <c r="B12" s="37" t="s">
        <v>18</v>
      </c>
      <c r="C12" s="4"/>
      <c r="D12" s="4"/>
      <c r="E12" s="5"/>
      <c r="H12" s="38" t="s">
        <v>19</v>
      </c>
      <c r="I12" s="4"/>
      <c r="J12" s="4"/>
      <c r="K12" s="5"/>
    </row>
    <row r="13">
      <c r="B13" s="15" t="s">
        <v>20</v>
      </c>
      <c r="D13" s="16" t="s">
        <v>7</v>
      </c>
      <c r="E13" s="25">
        <f>2600</f>
        <v>2600</v>
      </c>
      <c r="H13" s="12" t="s">
        <v>21</v>
      </c>
      <c r="K13" s="39">
        <f>K9+E22</f>
        <v>1301</v>
      </c>
    </row>
    <row r="14">
      <c r="B14" s="9" t="s">
        <v>22</v>
      </c>
      <c r="D14" s="10" t="s">
        <v>7</v>
      </c>
      <c r="E14" s="11">
        <v>200.0</v>
      </c>
      <c r="H14" s="32" t="s">
        <v>23</v>
      </c>
      <c r="I14" s="33"/>
      <c r="J14" s="33"/>
      <c r="K14" s="35">
        <f>K13*12</f>
        <v>15612</v>
      </c>
    </row>
    <row r="15">
      <c r="B15" s="15" t="s">
        <v>24</v>
      </c>
      <c r="D15" s="16" t="s">
        <v>7</v>
      </c>
      <c r="E15" s="11">
        <v>60.0</v>
      </c>
    </row>
    <row r="16">
      <c r="B16" s="9" t="s">
        <v>25</v>
      </c>
      <c r="D16" s="10" t="s">
        <v>7</v>
      </c>
      <c r="E16" s="11">
        <v>0.0</v>
      </c>
      <c r="H16" s="38" t="s">
        <v>26</v>
      </c>
      <c r="I16" s="4"/>
      <c r="J16" s="4"/>
      <c r="K16" s="5"/>
    </row>
    <row r="17">
      <c r="B17" s="15" t="s">
        <v>27</v>
      </c>
      <c r="D17" s="16" t="s">
        <v>7</v>
      </c>
      <c r="E17" s="11">
        <v>0.0</v>
      </c>
      <c r="H17" s="40" t="s">
        <v>28</v>
      </c>
      <c r="I17" s="41"/>
      <c r="J17" s="41"/>
      <c r="K17" s="42">
        <f>K14/E10</f>
        <v>2.518064516</v>
      </c>
    </row>
    <row r="18">
      <c r="B18" s="9" t="s">
        <v>29</v>
      </c>
      <c r="D18" s="10" t="s">
        <v>7</v>
      </c>
      <c r="E18" s="11">
        <v>0.0</v>
      </c>
    </row>
    <row r="19">
      <c r="B19" s="15" t="s">
        <v>30</v>
      </c>
      <c r="D19" s="16" t="s">
        <v>7</v>
      </c>
      <c r="E19" s="11">
        <v>50.0</v>
      </c>
    </row>
    <row r="20">
      <c r="B20" s="9" t="s">
        <v>31</v>
      </c>
      <c r="D20" s="10" t="s">
        <v>7</v>
      </c>
      <c r="E20" s="11">
        <v>25.0</v>
      </c>
    </row>
    <row r="21">
      <c r="B21" s="15" t="s">
        <v>32</v>
      </c>
      <c r="D21" s="16" t="s">
        <v>7</v>
      </c>
      <c r="E21" s="11">
        <v>20.0</v>
      </c>
    </row>
    <row r="22">
      <c r="B22" s="28" t="s">
        <v>33</v>
      </c>
      <c r="C22" s="29"/>
      <c r="D22" s="43"/>
      <c r="E22" s="31">
        <f>-(sum(E13:E21))</f>
        <v>-2955</v>
      </c>
    </row>
    <row r="23">
      <c r="B23" s="36"/>
      <c r="C23" s="36"/>
      <c r="D23" s="36"/>
      <c r="E23" s="36"/>
    </row>
    <row r="24">
      <c r="B24" s="36"/>
      <c r="C24" s="36"/>
      <c r="D24" s="36"/>
      <c r="E24" s="36"/>
    </row>
    <row r="25">
      <c r="B25" s="36"/>
      <c r="C25" s="36"/>
      <c r="D25" s="36"/>
      <c r="E25" s="44"/>
    </row>
    <row r="26">
      <c r="B26" s="45" t="s">
        <v>34</v>
      </c>
      <c r="C26" s="4"/>
      <c r="D26" s="4"/>
      <c r="E26" s="5"/>
    </row>
    <row r="27">
      <c r="B27" s="46" t="s">
        <v>35</v>
      </c>
      <c r="C27" s="29"/>
      <c r="D27" s="47"/>
      <c r="E27" s="48">
        <v>1800.0</v>
      </c>
    </row>
  </sheetData>
  <mergeCells count="26">
    <mergeCell ref="B4:E4"/>
    <mergeCell ref="B5:E5"/>
    <mergeCell ref="H4:K4"/>
    <mergeCell ref="H5:K5"/>
    <mergeCell ref="H12:K12"/>
    <mergeCell ref="B10:C10"/>
    <mergeCell ref="A1:M1"/>
    <mergeCell ref="A2:M2"/>
    <mergeCell ref="H16:K16"/>
    <mergeCell ref="B18:C18"/>
    <mergeCell ref="B6:C6"/>
    <mergeCell ref="B7:C7"/>
    <mergeCell ref="B8:C8"/>
    <mergeCell ref="B9:C9"/>
    <mergeCell ref="B12:E12"/>
    <mergeCell ref="B13:C13"/>
    <mergeCell ref="B16:C16"/>
    <mergeCell ref="B17:C17"/>
    <mergeCell ref="B26:E26"/>
    <mergeCell ref="B27:C27"/>
    <mergeCell ref="B22:C22"/>
    <mergeCell ref="B20:C20"/>
    <mergeCell ref="B21:C21"/>
    <mergeCell ref="B14:C14"/>
    <mergeCell ref="B15:C15"/>
    <mergeCell ref="B19:C19"/>
  </mergeCells>
  <conditionalFormatting sqref="H13:K13">
    <cfRule type="cellIs" dxfId="0" priority="1" operator="greaterThan">
      <formula>300</formula>
    </cfRule>
  </conditionalFormatting>
  <conditionalFormatting sqref="K13:K14">
    <cfRule type="cellIs" dxfId="1" priority="2" operator="lessThan">
      <formula>100</formula>
    </cfRule>
  </conditionalFormatting>
  <conditionalFormatting sqref="K13:K14">
    <cfRule type="cellIs" dxfId="2" priority="3" operator="between">
      <formula>100</formula>
      <formula>300</formula>
    </cfRule>
  </conditionalFormatting>
  <drawing r:id="rId1"/>
</worksheet>
</file>